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sehospitalcaldas.sharepoint.com/sites/contraloria2/Documentos compartidos/Contraloría/16. CONTRALORIA 2026/10. Octubre/convocatoria publica/"/>
    </mc:Choice>
  </mc:AlternateContent>
  <xr:revisionPtr revIDLastSave="0" documentId="8_{49BB14CC-B6DB-4BF4-BE1E-3DA656F0A0B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Anexo Técnico" sheetId="1" r:id="rId1"/>
  </sheets>
  <definedNames>
    <definedName name="_xlnm.Print_Area" localSheetId="0">'Anexo Técnico'!$A$1:$H$69</definedName>
    <definedName name="_xlnm.Print_Titles" localSheetId="0">'Anexo Técnico'!$18:$18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6" i="1" l="1"/>
  <c r="E45" i="1"/>
  <c r="G44" i="1"/>
  <c r="H44" i="1" s="1"/>
  <c r="G43" i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G27" i="1"/>
  <c r="H27" i="1" s="1"/>
  <c r="G26" i="1"/>
  <c r="H26" i="1" s="1"/>
  <c r="G25" i="1"/>
  <c r="H25" i="1" s="1"/>
  <c r="G24" i="1"/>
  <c r="H24" i="1" s="1"/>
  <c r="G23" i="1"/>
  <c r="G22" i="1"/>
  <c r="G21" i="1"/>
  <c r="G20" i="1"/>
  <c r="G19" i="1"/>
  <c r="G16" i="1"/>
  <c r="H22" i="1" l="1"/>
  <c r="H21" i="1"/>
  <c r="H19" i="1"/>
  <c r="G45" i="1"/>
  <c r="H43" i="1"/>
  <c r="H28" i="1"/>
  <c r="H23" i="1"/>
  <c r="H20" i="1"/>
  <c r="H45" i="1" l="1"/>
  <c r="H4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15" authorId="0" shapeId="0" xr:uid="{00000000-0006-0000-0000-000001000000}">
      <text>
        <r>
          <rPr>
            <sz val="10"/>
            <rFont val="Arial"/>
            <family val="2"/>
          </rPr>
          <t>Fuente: Términos de referencia, numeral Presupuesto Oficial ($492.871.552 = 281,50 SMLMV 2026).</t>
        </r>
      </text>
    </comment>
    <comment ref="G16" authorId="0" shapeId="0" xr:uid="{00000000-0006-0000-0000-000002000000}">
      <text>
        <r>
          <rPr>
            <sz val="10"/>
            <rFont val="Arial"/>
            <family val="2"/>
          </rPr>
          <t>Supuesto: 4 nov – 31 dic 2026 = 58 días / 30. Ajustar si los estudios previos usan otra base.</t>
        </r>
      </text>
    </comment>
  </commentList>
</comments>
</file>

<file path=xl/sharedStrings.xml><?xml version="1.0" encoding="utf-8"?>
<sst xmlns="http://schemas.openxmlformats.org/spreadsheetml/2006/main" count="110" uniqueCount="77">
  <si>
    <t>ANEXO TÉCNICO – PERFILES, POSICIONES Y FORMULARIO DE OFERTA ECONÓMICA</t>
  </si>
  <si>
    <t>Entidad:</t>
  </si>
  <si>
    <t>E.S.E. Hospital San Vicente de Paúl de Caldas – NIT 890.907.215-1</t>
  </si>
  <si>
    <t>Objeto:</t>
  </si>
  <si>
    <t>Prestación de servicios para la ejecución y apoyo de las actividades inherentes a los procesos y subprocesos administrativos de la E.S.E. Hospital San Vicente de Paúl de Caldas, Antioquia.</t>
  </si>
  <si>
    <t>Plazo:</t>
  </si>
  <si>
    <t>Del 4 de noviembre al 31 de diciembre de 2026</t>
  </si>
  <si>
    <t>Proponente:</t>
  </si>
  <si>
    <t>NIT:</t>
  </si>
  <si>
    <t>Valor techo general – Presupuesto oficial (IVA incluido):</t>
  </si>
  <si>
    <t>Número de meses del plazo (base de cálculo del valor total):</t>
  </si>
  <si>
    <t>No.</t>
  </si>
  <si>
    <t>PROCESO</t>
  </si>
  <si>
    <t>PERFIL</t>
  </si>
  <si>
    <t>COBERTURA</t>
  </si>
  <si>
    <t>CANTIDAD</t>
  </si>
  <si>
    <t>VALOR UNITARIO MENSUAL OFERTADO</t>
  </si>
  <si>
    <t>VALOR MENSUAL OFERTADO (cantidad × unitario)</t>
  </si>
  <si>
    <t>VALOR TOTAL OFERTADO (PLAZO)</t>
  </si>
  <si>
    <t>Facturación</t>
  </si>
  <si>
    <t>Auxiliar administrativo de facturación</t>
  </si>
  <si>
    <t>7 x 24</t>
  </si>
  <si>
    <t>Auxiliar administrativo de autorizaciones</t>
  </si>
  <si>
    <t>42 h/sem</t>
  </si>
  <si>
    <t>Escaneo de facturación</t>
  </si>
  <si>
    <t>Apoyo administrativo de facturación (sede)</t>
  </si>
  <si>
    <t>Cuentas médicas</t>
  </si>
  <si>
    <t>Profesional analista de cuentas médicas</t>
  </si>
  <si>
    <t>Apoyo operativo en cuentas médicas</t>
  </si>
  <si>
    <t>Auxiliar administrativo de cuentas médicas</t>
  </si>
  <si>
    <t>Cartera</t>
  </si>
  <si>
    <t>Profesional analista de cartera</t>
  </si>
  <si>
    <t>Auxiliar administrativo de cartera</t>
  </si>
  <si>
    <t>Tesorería</t>
  </si>
  <si>
    <t>Profesional de apoyo administrativo financiero</t>
  </si>
  <si>
    <t>Presupuesto</t>
  </si>
  <si>
    <t>Profesional administrativo y financiero</t>
  </si>
  <si>
    <t>Contabilidad</t>
  </si>
  <si>
    <t>Auxiliar contable</t>
  </si>
  <si>
    <t>Control interno</t>
  </si>
  <si>
    <t>Profesional contable</t>
  </si>
  <si>
    <t>Jurídica</t>
  </si>
  <si>
    <t>Abogado</t>
  </si>
  <si>
    <t>Apoyo jurídico y administrativo</t>
  </si>
  <si>
    <t>Profesional</t>
  </si>
  <si>
    <t>Archivo clínico</t>
  </si>
  <si>
    <t>Auxiliar de archivo clínico</t>
  </si>
  <si>
    <t>Biomédico</t>
  </si>
  <si>
    <t>Ingeniero biomédico</t>
  </si>
  <si>
    <t>Tecnólogo biomédico</t>
  </si>
  <si>
    <t>Calidad</t>
  </si>
  <si>
    <t>Profesional en calidad</t>
  </si>
  <si>
    <t>SST</t>
  </si>
  <si>
    <t>Profesional en seguridad y salud en el trabajo</t>
  </si>
  <si>
    <t>Líder administrativo</t>
  </si>
  <si>
    <t>Líder administrativo sede ambulatoria</t>
  </si>
  <si>
    <t>Call Center</t>
  </si>
  <si>
    <t>Auxiliar de Call Center</t>
  </si>
  <si>
    <t>Comunicaciones</t>
  </si>
  <si>
    <t>Auxiliar de comunicaciones</t>
  </si>
  <si>
    <t>Apoyo video-visual-gráfico</t>
  </si>
  <si>
    <t>Mensajería / conductor</t>
  </si>
  <si>
    <t>Apoyo administrativo</t>
  </si>
  <si>
    <t>Auxiliar administrativo</t>
  </si>
  <si>
    <t>TOTALES</t>
  </si>
  <si>
    <t>VALOR TECHO GENERAL (PRESUPUESTO OFICIAL, IVA INCLUIDO)</t>
  </si>
  <si>
    <t>VERIFICACIÓN DEL VALOR TOTAL OFERTADO FRENTE AL VALOR TECHO</t>
  </si>
  <si>
    <t>INSTRUCCIONES PARA DILIGENCIAR</t>
  </si>
  <si>
    <t>1. Celdas en AZUL: las diligencia el proponente (nombre, NIT y valor unitario mensual ofertado por perfil). Las demás celdas se calculan automáticamente.</t>
  </si>
  <si>
    <t>2. La E.S.E. establece un único VALOR TECHO GENERAL, correspondiente al presupuesto oficial de $492.871.552 (IVA incluido). El valor total ofertado no podrá superarlo; en caso contrario la oferta será rechazada.</t>
  </si>
  <si>
    <t>3. Los valores se expresan en pesos colombianos, sin decimales, e incluyen IVA y todos los costos del servicio (precio integral): salarios, prestaciones sociales, seguridad social integral, aportes parafiscales, recargos, dotación, EPP, coordinación, administración, imprevistos y utilidad.</t>
  </si>
  <si>
    <t>4. El proponente debe discriminar el valor unitario mensual de cada perfil y no podrá modificar perfiles, cantidades ni coberturas. Los requisitos de formación y experiencia de cada perfil son los establecidos en los términos de referencia.</t>
  </si>
  <si>
    <t>______________________________________</t>
  </si>
  <si>
    <t>Firma del representante legal del proponente</t>
  </si>
  <si>
    <t>Nombre:</t>
  </si>
  <si>
    <t>C.C.:</t>
  </si>
  <si>
    <t>CONVOCATORIA PÚBLICA No. 01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</si>
</sst>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 &quot;#,##0;&quot;($ &quot;#,##0\);\-"/>
  </numFmts>
  <fonts count="13" x14ac:knownFonts="1">
    <font>
      <sz val="11"/>
      <color theme="1"/>
      <name val="Calibri"/>
      <family val="2"/>
      <charset val="1"/>
    </font>
    <font>
      <b/>
      <sz val="12"/>
      <color rgb="FF000000"/>
      <name val="Arial"/>
      <charset val="1"/>
    </font>
    <font>
      <b/>
      <sz val="11"/>
      <color rgb="FF007A3D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0000FF"/>
      <name val="Arial"/>
      <charset val="1"/>
    </font>
    <font>
      <b/>
      <sz val="9"/>
      <color rgb="FFFFFFFF"/>
      <name val="Arial"/>
      <charset val="1"/>
    </font>
    <font>
      <sz val="9.5"/>
      <name val="Arial"/>
      <charset val="1"/>
    </font>
    <font>
      <sz val="9.5"/>
      <color rgb="FF0000FF"/>
      <name val="Arial"/>
      <charset val="1"/>
    </font>
    <font>
      <b/>
      <sz val="9.5"/>
      <name val="Arial"/>
      <charset val="1"/>
    </font>
    <font>
      <b/>
      <sz val="10"/>
      <color rgb="FF007A3D"/>
      <name val="Arial"/>
      <charset val="1"/>
    </font>
    <font>
      <sz val="9"/>
      <name val="Arial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D9EAD3"/>
      </patternFill>
    </fill>
    <fill>
      <patternFill patternType="solid">
        <fgColor rgb="FF007A3D"/>
        <bgColor rgb="FF008080"/>
      </patternFill>
    </fill>
    <fill>
      <patternFill patternType="solid">
        <fgColor rgb="FFEEF6F1"/>
        <bgColor rgb="FFFFFFFF"/>
      </patternFill>
    </fill>
    <fill>
      <patternFill patternType="solid">
        <fgColor rgb="FFD9EAD3"/>
        <bgColor rgb="FFDDEBF7"/>
      </patternFill>
    </fill>
    <fill>
      <patternFill patternType="solid">
        <fgColor rgb="FFFFFFFF"/>
        <bgColor rgb="FFEEF6F1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164" fontId="7" fillId="4" borderId="1" xfId="0" applyNumberFormat="1" applyFont="1" applyFill="1" applyBorder="1" applyAlignment="1">
      <alignment vertical="center"/>
    </xf>
    <xf numFmtId="0" fontId="9" fillId="5" borderId="1" xfId="0" applyFont="1" applyFill="1" applyBorder="1" applyAlignment="1">
      <alignment horizontal="center"/>
    </xf>
    <xf numFmtId="164" fontId="9" fillId="5" borderId="1" xfId="0" applyNumberFormat="1" applyFont="1" applyFill="1" applyBorder="1"/>
    <xf numFmtId="164" fontId="9" fillId="6" borderId="1" xfId="0" applyNumberFormat="1" applyFont="1" applyFill="1" applyBorder="1"/>
    <xf numFmtId="164" fontId="9" fillId="6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right"/>
    </xf>
    <xf numFmtId="0" fontId="9" fillId="5" borderId="1" xfId="0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right" vertical="center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006100"/>
        <name val="Arial"/>
        <charset val="1"/>
      </font>
      <fill>
        <patternFill>
          <bgColor rgb="FFD9EAD3"/>
        </patternFill>
      </fill>
    </dxf>
    <dxf>
      <font>
        <b/>
        <color rgb="FF9C0006"/>
        <name val="Arial"/>
        <charset val="1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7A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6F1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61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1803600</xdr:colOff>
      <xdr:row>3</xdr:row>
      <xdr:rowOff>114120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847680" cy="79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78120</xdr:rowOff>
    </xdr:from>
    <xdr:to>
      <xdr:col>7</xdr:col>
      <xdr:colOff>993960</xdr:colOff>
      <xdr:row>66</xdr:row>
      <xdr:rowOff>68400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7021160"/>
          <a:ext cx="10438920" cy="1323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showGridLines="0" tabSelected="1" topLeftCell="A32" zoomScale="45" zoomScaleNormal="45" workbookViewId="0">
      <selection activeCell="V50" sqref="V50"/>
    </sheetView>
  </sheetViews>
  <sheetFormatPr baseColWidth="10" defaultColWidth="8.6328125" defaultRowHeight="14.5" x14ac:dyDescent="0.35"/>
  <cols>
    <col min="1" max="1" width="5" customWidth="1"/>
    <col min="2" max="2" width="24" customWidth="1"/>
    <col min="3" max="3" width="42" customWidth="1"/>
    <col min="4" max="4" width="11" customWidth="1"/>
    <col min="5" max="5" width="10" customWidth="1"/>
    <col min="6" max="6" width="20" customWidth="1"/>
    <col min="7" max="8" width="22" customWidth="1"/>
  </cols>
  <sheetData>
    <row r="1" spans="1:8" ht="18" customHeight="1" x14ac:dyDescent="0.35"/>
    <row r="2" spans="1:8" ht="18" customHeight="1" x14ac:dyDescent="0.35"/>
    <row r="3" spans="1:8" ht="18" customHeight="1" x14ac:dyDescent="0.35"/>
    <row r="4" spans="1:8" ht="18" customHeight="1" x14ac:dyDescent="0.35"/>
    <row r="5" spans="1:8" ht="18" customHeight="1" x14ac:dyDescent="0.35"/>
    <row r="6" spans="1:8" ht="15" customHeight="1" x14ac:dyDescent="0.35">
      <c r="A6" s="15" t="s">
        <v>0</v>
      </c>
      <c r="B6" s="15"/>
      <c r="C6" s="15"/>
      <c r="D6" s="15"/>
      <c r="E6" s="15"/>
      <c r="F6" s="15"/>
      <c r="G6" s="15"/>
      <c r="H6" s="15"/>
    </row>
    <row r="7" spans="1:8" ht="15" customHeight="1" x14ac:dyDescent="0.35">
      <c r="A7" s="16" t="s">
        <v>76</v>
      </c>
      <c r="B7" s="16"/>
      <c r="C7" s="16"/>
      <c r="D7" s="16"/>
      <c r="E7" s="16"/>
      <c r="F7" s="16"/>
      <c r="G7" s="16"/>
      <c r="H7" s="16"/>
    </row>
    <row r="9" spans="1:8" ht="15.75" customHeight="1" x14ac:dyDescent="0.35">
      <c r="A9" s="17" t="s">
        <v>1</v>
      </c>
      <c r="B9" s="17"/>
      <c r="C9" s="18" t="s">
        <v>2</v>
      </c>
      <c r="D9" s="18"/>
      <c r="E9" s="18"/>
      <c r="F9" s="18"/>
      <c r="G9" s="18"/>
      <c r="H9" s="18"/>
    </row>
    <row r="10" spans="1:8" ht="27.75" customHeight="1" x14ac:dyDescent="0.35">
      <c r="A10" s="17" t="s">
        <v>3</v>
      </c>
      <c r="B10" s="17"/>
      <c r="C10" s="18" t="s">
        <v>4</v>
      </c>
      <c r="D10" s="18"/>
      <c r="E10" s="18"/>
      <c r="F10" s="18"/>
      <c r="G10" s="18"/>
      <c r="H10" s="18"/>
    </row>
    <row r="11" spans="1:8" ht="15.75" customHeight="1" x14ac:dyDescent="0.35">
      <c r="A11" s="17" t="s">
        <v>5</v>
      </c>
      <c r="B11" s="17"/>
      <c r="C11" s="18" t="s">
        <v>6</v>
      </c>
      <c r="D11" s="18"/>
      <c r="E11" s="18"/>
      <c r="F11" s="18"/>
      <c r="G11" s="18"/>
      <c r="H11" s="18"/>
    </row>
    <row r="12" spans="1:8" ht="15.75" customHeight="1" x14ac:dyDescent="0.35">
      <c r="A12" s="17" t="s">
        <v>7</v>
      </c>
      <c r="B12" s="17"/>
      <c r="C12" s="19"/>
      <c r="D12" s="19"/>
      <c r="E12" s="19"/>
      <c r="F12" s="19"/>
      <c r="G12" s="19"/>
      <c r="H12" s="19"/>
    </row>
    <row r="13" spans="1:8" ht="15.75" customHeight="1" x14ac:dyDescent="0.35">
      <c r="A13" s="17" t="s">
        <v>8</v>
      </c>
      <c r="B13" s="17"/>
      <c r="C13" s="19"/>
      <c r="D13" s="19"/>
      <c r="E13" s="19"/>
      <c r="F13" s="19"/>
      <c r="G13" s="19"/>
      <c r="H13" s="19"/>
    </row>
    <row r="15" spans="1:8" x14ac:dyDescent="0.35">
      <c r="A15" s="20" t="s">
        <v>9</v>
      </c>
      <c r="B15" s="20"/>
      <c r="C15" s="20"/>
      <c r="D15" s="20"/>
      <c r="E15" s="20"/>
      <c r="F15" s="20"/>
      <c r="G15" s="2">
        <v>492871552</v>
      </c>
    </row>
    <row r="16" spans="1:8" x14ac:dyDescent="0.35">
      <c r="A16" s="20" t="s">
        <v>10</v>
      </c>
      <c r="B16" s="20"/>
      <c r="C16" s="20"/>
      <c r="D16" s="20"/>
      <c r="E16" s="20"/>
      <c r="F16" s="20"/>
      <c r="G16" s="3">
        <f>58/30</f>
        <v>1.9333333333333333</v>
      </c>
    </row>
    <row r="18" spans="1:8" ht="39.75" customHeight="1" x14ac:dyDescent="0.35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16</v>
      </c>
      <c r="G18" s="1" t="s">
        <v>17</v>
      </c>
      <c r="H18" s="1" t="s">
        <v>18</v>
      </c>
    </row>
    <row r="19" spans="1:8" x14ac:dyDescent="0.35">
      <c r="A19" s="4">
        <v>1</v>
      </c>
      <c r="B19" s="5" t="s">
        <v>19</v>
      </c>
      <c r="C19" s="5" t="s">
        <v>20</v>
      </c>
      <c r="D19" s="4" t="s">
        <v>21</v>
      </c>
      <c r="E19" s="4">
        <v>21</v>
      </c>
      <c r="F19" s="6"/>
      <c r="G19" s="7">
        <f t="shared" ref="G19:G44" si="0">E19*F19</f>
        <v>0</v>
      </c>
      <c r="H19" s="7">
        <f t="shared" ref="H19:H44" si="1">G19*$G$16</f>
        <v>0</v>
      </c>
    </row>
    <row r="20" spans="1:8" x14ac:dyDescent="0.35">
      <c r="A20" s="8">
        <v>2</v>
      </c>
      <c r="B20" s="9" t="s">
        <v>19</v>
      </c>
      <c r="C20" s="9" t="s">
        <v>22</v>
      </c>
      <c r="D20" s="8" t="s">
        <v>23</v>
      </c>
      <c r="E20" s="8">
        <v>4</v>
      </c>
      <c r="F20" s="6"/>
      <c r="G20" s="10">
        <f t="shared" si="0"/>
        <v>0</v>
      </c>
      <c r="H20" s="10">
        <f t="shared" si="1"/>
        <v>0</v>
      </c>
    </row>
    <row r="21" spans="1:8" x14ac:dyDescent="0.35">
      <c r="A21" s="4">
        <v>3</v>
      </c>
      <c r="B21" s="5" t="s">
        <v>19</v>
      </c>
      <c r="C21" s="5" t="s">
        <v>24</v>
      </c>
      <c r="D21" s="4" t="s">
        <v>23</v>
      </c>
      <c r="E21" s="4">
        <v>3</v>
      </c>
      <c r="F21" s="6"/>
      <c r="G21" s="7">
        <f t="shared" si="0"/>
        <v>0</v>
      </c>
      <c r="H21" s="7">
        <f t="shared" si="1"/>
        <v>0</v>
      </c>
    </row>
    <row r="22" spans="1:8" x14ac:dyDescent="0.35">
      <c r="A22" s="8">
        <v>4</v>
      </c>
      <c r="B22" s="9" t="s">
        <v>19</v>
      </c>
      <c r="C22" s="9" t="s">
        <v>25</v>
      </c>
      <c r="D22" s="8" t="s">
        <v>23</v>
      </c>
      <c r="E22" s="8">
        <v>1</v>
      </c>
      <c r="F22" s="6"/>
      <c r="G22" s="10">
        <f t="shared" si="0"/>
        <v>0</v>
      </c>
      <c r="H22" s="10">
        <f t="shared" si="1"/>
        <v>0</v>
      </c>
    </row>
    <row r="23" spans="1:8" x14ac:dyDescent="0.35">
      <c r="A23" s="4">
        <v>5</v>
      </c>
      <c r="B23" s="5" t="s">
        <v>26</v>
      </c>
      <c r="C23" s="5" t="s">
        <v>27</v>
      </c>
      <c r="D23" s="4" t="s">
        <v>23</v>
      </c>
      <c r="E23" s="4">
        <v>1</v>
      </c>
      <c r="F23" s="6"/>
      <c r="G23" s="7">
        <f t="shared" si="0"/>
        <v>0</v>
      </c>
      <c r="H23" s="7">
        <f t="shared" si="1"/>
        <v>0</v>
      </c>
    </row>
    <row r="24" spans="1:8" x14ac:dyDescent="0.35">
      <c r="A24" s="8">
        <v>6</v>
      </c>
      <c r="B24" s="9" t="s">
        <v>26</v>
      </c>
      <c r="C24" s="9" t="s">
        <v>28</v>
      </c>
      <c r="D24" s="8" t="s">
        <v>23</v>
      </c>
      <c r="E24" s="8">
        <v>2</v>
      </c>
      <c r="F24" s="6"/>
      <c r="G24" s="10">
        <f t="shared" si="0"/>
        <v>0</v>
      </c>
      <c r="H24" s="10">
        <f t="shared" si="1"/>
        <v>0</v>
      </c>
    </row>
    <row r="25" spans="1:8" x14ac:dyDescent="0.35">
      <c r="A25" s="4">
        <v>7</v>
      </c>
      <c r="B25" s="5" t="s">
        <v>26</v>
      </c>
      <c r="C25" s="5" t="s">
        <v>29</v>
      </c>
      <c r="D25" s="4" t="s">
        <v>23</v>
      </c>
      <c r="E25" s="4">
        <v>7</v>
      </c>
      <c r="F25" s="6"/>
      <c r="G25" s="7">
        <f t="shared" si="0"/>
        <v>0</v>
      </c>
      <c r="H25" s="7">
        <f t="shared" si="1"/>
        <v>0</v>
      </c>
    </row>
    <row r="26" spans="1:8" x14ac:dyDescent="0.35">
      <c r="A26" s="8">
        <v>8</v>
      </c>
      <c r="B26" s="9" t="s">
        <v>30</v>
      </c>
      <c r="C26" s="9" t="s">
        <v>31</v>
      </c>
      <c r="D26" s="8" t="s">
        <v>23</v>
      </c>
      <c r="E26" s="8">
        <v>1</v>
      </c>
      <c r="F26" s="6"/>
      <c r="G26" s="10">
        <f t="shared" si="0"/>
        <v>0</v>
      </c>
      <c r="H26" s="10">
        <f t="shared" si="1"/>
        <v>0</v>
      </c>
    </row>
    <row r="27" spans="1:8" x14ac:dyDescent="0.35">
      <c r="A27" s="4">
        <v>9</v>
      </c>
      <c r="B27" s="5" t="s">
        <v>30</v>
      </c>
      <c r="C27" s="5" t="s">
        <v>32</v>
      </c>
      <c r="D27" s="4" t="s">
        <v>23</v>
      </c>
      <c r="E27" s="4">
        <v>4</v>
      </c>
      <c r="F27" s="6"/>
      <c r="G27" s="7">
        <f t="shared" si="0"/>
        <v>0</v>
      </c>
      <c r="H27" s="7">
        <f t="shared" si="1"/>
        <v>0</v>
      </c>
    </row>
    <row r="28" spans="1:8" x14ac:dyDescent="0.35">
      <c r="A28" s="8">
        <v>10</v>
      </c>
      <c r="B28" s="9" t="s">
        <v>33</v>
      </c>
      <c r="C28" s="9" t="s">
        <v>34</v>
      </c>
      <c r="D28" s="8" t="s">
        <v>23</v>
      </c>
      <c r="E28" s="8">
        <v>1</v>
      </c>
      <c r="F28" s="6"/>
      <c r="G28" s="10">
        <f t="shared" si="0"/>
        <v>0</v>
      </c>
      <c r="H28" s="10">
        <f t="shared" si="1"/>
        <v>0</v>
      </c>
    </row>
    <row r="29" spans="1:8" x14ac:dyDescent="0.35">
      <c r="A29" s="4">
        <v>11</v>
      </c>
      <c r="B29" s="5" t="s">
        <v>35</v>
      </c>
      <c r="C29" s="5" t="s">
        <v>36</v>
      </c>
      <c r="D29" s="4" t="s">
        <v>23</v>
      </c>
      <c r="E29" s="4">
        <v>1</v>
      </c>
      <c r="F29" s="6"/>
      <c r="G29" s="7">
        <f t="shared" si="0"/>
        <v>0</v>
      </c>
      <c r="H29" s="7">
        <f t="shared" si="1"/>
        <v>0</v>
      </c>
    </row>
    <row r="30" spans="1:8" x14ac:dyDescent="0.35">
      <c r="A30" s="8">
        <v>12</v>
      </c>
      <c r="B30" s="9" t="s">
        <v>37</v>
      </c>
      <c r="C30" s="9" t="s">
        <v>38</v>
      </c>
      <c r="D30" s="8" t="s">
        <v>23</v>
      </c>
      <c r="E30" s="8">
        <v>1</v>
      </c>
      <c r="F30" s="6"/>
      <c r="G30" s="10">
        <f t="shared" si="0"/>
        <v>0</v>
      </c>
      <c r="H30" s="10">
        <f t="shared" si="1"/>
        <v>0</v>
      </c>
    </row>
    <row r="31" spans="1:8" x14ac:dyDescent="0.35">
      <c r="A31" s="4">
        <v>13</v>
      </c>
      <c r="B31" s="5" t="s">
        <v>39</v>
      </c>
      <c r="C31" s="5" t="s">
        <v>40</v>
      </c>
      <c r="D31" s="4" t="s">
        <v>23</v>
      </c>
      <c r="E31" s="4">
        <v>1</v>
      </c>
      <c r="F31" s="6"/>
      <c r="G31" s="7">
        <f t="shared" si="0"/>
        <v>0</v>
      </c>
      <c r="H31" s="7">
        <f t="shared" si="1"/>
        <v>0</v>
      </c>
    </row>
    <row r="32" spans="1:8" x14ac:dyDescent="0.35">
      <c r="A32" s="8">
        <v>14</v>
      </c>
      <c r="B32" s="9" t="s">
        <v>41</v>
      </c>
      <c r="C32" s="9" t="s">
        <v>42</v>
      </c>
      <c r="D32" s="8" t="s">
        <v>23</v>
      </c>
      <c r="E32" s="8">
        <v>1</v>
      </c>
      <c r="F32" s="6"/>
      <c r="G32" s="10">
        <f t="shared" si="0"/>
        <v>0</v>
      </c>
      <c r="H32" s="10">
        <f t="shared" si="1"/>
        <v>0</v>
      </c>
    </row>
    <row r="33" spans="1:8" ht="24" x14ac:dyDescent="0.35">
      <c r="A33" s="4">
        <v>15</v>
      </c>
      <c r="B33" s="5" t="s">
        <v>43</v>
      </c>
      <c r="C33" s="5" t="s">
        <v>44</v>
      </c>
      <c r="D33" s="4" t="s">
        <v>23</v>
      </c>
      <c r="E33" s="4">
        <v>1</v>
      </c>
      <c r="F33" s="6"/>
      <c r="G33" s="7">
        <f t="shared" si="0"/>
        <v>0</v>
      </c>
      <c r="H33" s="7">
        <f t="shared" si="1"/>
        <v>0</v>
      </c>
    </row>
    <row r="34" spans="1:8" x14ac:dyDescent="0.35">
      <c r="A34" s="8">
        <v>16</v>
      </c>
      <c r="B34" s="9" t="s">
        <v>45</v>
      </c>
      <c r="C34" s="9" t="s">
        <v>46</v>
      </c>
      <c r="D34" s="8" t="s">
        <v>23</v>
      </c>
      <c r="E34" s="8">
        <v>1</v>
      </c>
      <c r="F34" s="6"/>
      <c r="G34" s="10">
        <f t="shared" si="0"/>
        <v>0</v>
      </c>
      <c r="H34" s="10">
        <f t="shared" si="1"/>
        <v>0</v>
      </c>
    </row>
    <row r="35" spans="1:8" x14ac:dyDescent="0.35">
      <c r="A35" s="4">
        <v>17</v>
      </c>
      <c r="B35" s="5" t="s">
        <v>47</v>
      </c>
      <c r="C35" s="5" t="s">
        <v>48</v>
      </c>
      <c r="D35" s="4" t="s">
        <v>23</v>
      </c>
      <c r="E35" s="4">
        <v>1</v>
      </c>
      <c r="F35" s="6"/>
      <c r="G35" s="7">
        <f t="shared" si="0"/>
        <v>0</v>
      </c>
      <c r="H35" s="7">
        <f t="shared" si="1"/>
        <v>0</v>
      </c>
    </row>
    <row r="36" spans="1:8" x14ac:dyDescent="0.35">
      <c r="A36" s="8">
        <v>18</v>
      </c>
      <c r="B36" s="9" t="s">
        <v>47</v>
      </c>
      <c r="C36" s="9" t="s">
        <v>49</v>
      </c>
      <c r="D36" s="8" t="s">
        <v>23</v>
      </c>
      <c r="E36" s="8">
        <v>1</v>
      </c>
      <c r="F36" s="6"/>
      <c r="G36" s="10">
        <f t="shared" si="0"/>
        <v>0</v>
      </c>
      <c r="H36" s="10">
        <f t="shared" si="1"/>
        <v>0</v>
      </c>
    </row>
    <row r="37" spans="1:8" x14ac:dyDescent="0.35">
      <c r="A37" s="4">
        <v>19</v>
      </c>
      <c r="B37" s="5" t="s">
        <v>50</v>
      </c>
      <c r="C37" s="5" t="s">
        <v>51</v>
      </c>
      <c r="D37" s="4" t="s">
        <v>23</v>
      </c>
      <c r="E37" s="4">
        <v>1</v>
      </c>
      <c r="F37" s="6"/>
      <c r="G37" s="7">
        <f t="shared" si="0"/>
        <v>0</v>
      </c>
      <c r="H37" s="7">
        <f t="shared" si="1"/>
        <v>0</v>
      </c>
    </row>
    <row r="38" spans="1:8" x14ac:dyDescent="0.35">
      <c r="A38" s="8">
        <v>20</v>
      </c>
      <c r="B38" s="9" t="s">
        <v>52</v>
      </c>
      <c r="C38" s="9" t="s">
        <v>53</v>
      </c>
      <c r="D38" s="8" t="s">
        <v>23</v>
      </c>
      <c r="E38" s="8">
        <v>1</v>
      </c>
      <c r="F38" s="6"/>
      <c r="G38" s="10">
        <f t="shared" si="0"/>
        <v>0</v>
      </c>
      <c r="H38" s="10">
        <f t="shared" si="1"/>
        <v>0</v>
      </c>
    </row>
    <row r="39" spans="1:8" x14ac:dyDescent="0.35">
      <c r="A39" s="4">
        <v>21</v>
      </c>
      <c r="B39" s="5" t="s">
        <v>54</v>
      </c>
      <c r="C39" s="5" t="s">
        <v>55</v>
      </c>
      <c r="D39" s="4" t="s">
        <v>23</v>
      </c>
      <c r="E39" s="4">
        <v>1</v>
      </c>
      <c r="F39" s="6"/>
      <c r="G39" s="7">
        <f t="shared" si="0"/>
        <v>0</v>
      </c>
      <c r="H39" s="7">
        <f t="shared" si="1"/>
        <v>0</v>
      </c>
    </row>
    <row r="40" spans="1:8" x14ac:dyDescent="0.35">
      <c r="A40" s="8">
        <v>22</v>
      </c>
      <c r="B40" s="9" t="s">
        <v>56</v>
      </c>
      <c r="C40" s="9" t="s">
        <v>57</v>
      </c>
      <c r="D40" s="8" t="s">
        <v>23</v>
      </c>
      <c r="E40" s="8">
        <v>4</v>
      </c>
      <c r="F40" s="6"/>
      <c r="G40" s="10">
        <f t="shared" si="0"/>
        <v>0</v>
      </c>
      <c r="H40" s="10">
        <f t="shared" si="1"/>
        <v>0</v>
      </c>
    </row>
    <row r="41" spans="1:8" x14ac:dyDescent="0.35">
      <c r="A41" s="4">
        <v>23</v>
      </c>
      <c r="B41" s="5" t="s">
        <v>58</v>
      </c>
      <c r="C41" s="5" t="s">
        <v>59</v>
      </c>
      <c r="D41" s="4" t="s">
        <v>23</v>
      </c>
      <c r="E41" s="4">
        <v>1</v>
      </c>
      <c r="F41" s="6"/>
      <c r="G41" s="7">
        <f t="shared" si="0"/>
        <v>0</v>
      </c>
      <c r="H41" s="7">
        <f t="shared" si="1"/>
        <v>0</v>
      </c>
    </row>
    <row r="42" spans="1:8" x14ac:dyDescent="0.35">
      <c r="A42" s="8">
        <v>24</v>
      </c>
      <c r="B42" s="9" t="s">
        <v>58</v>
      </c>
      <c r="C42" s="9" t="s">
        <v>60</v>
      </c>
      <c r="D42" s="8" t="s">
        <v>23</v>
      </c>
      <c r="E42" s="8">
        <v>1</v>
      </c>
      <c r="F42" s="6"/>
      <c r="G42" s="10">
        <f t="shared" si="0"/>
        <v>0</v>
      </c>
      <c r="H42" s="10">
        <f t="shared" si="1"/>
        <v>0</v>
      </c>
    </row>
    <row r="43" spans="1:8" x14ac:dyDescent="0.35">
      <c r="A43" s="4">
        <v>25</v>
      </c>
      <c r="B43" s="5" t="s">
        <v>61</v>
      </c>
      <c r="C43" s="5" t="s">
        <v>61</v>
      </c>
      <c r="D43" s="4" t="s">
        <v>23</v>
      </c>
      <c r="E43" s="4">
        <v>1</v>
      </c>
      <c r="F43" s="6"/>
      <c r="G43" s="7">
        <f t="shared" si="0"/>
        <v>0</v>
      </c>
      <c r="H43" s="7">
        <f t="shared" si="1"/>
        <v>0</v>
      </c>
    </row>
    <row r="44" spans="1:8" x14ac:dyDescent="0.35">
      <c r="A44" s="8">
        <v>26</v>
      </c>
      <c r="B44" s="9" t="s">
        <v>62</v>
      </c>
      <c r="C44" s="9" t="s">
        <v>63</v>
      </c>
      <c r="D44" s="8" t="s">
        <v>23</v>
      </c>
      <c r="E44" s="8">
        <v>1</v>
      </c>
      <c r="F44" s="6"/>
      <c r="G44" s="10">
        <f t="shared" si="0"/>
        <v>0</v>
      </c>
      <c r="H44" s="10">
        <f t="shared" si="1"/>
        <v>0</v>
      </c>
    </row>
    <row r="45" spans="1:8" x14ac:dyDescent="0.35">
      <c r="A45" s="21" t="s">
        <v>64</v>
      </c>
      <c r="B45" s="21"/>
      <c r="C45" s="21"/>
      <c r="D45" s="21"/>
      <c r="E45" s="11">
        <f>SUM(E19:E44)</f>
        <v>64</v>
      </c>
      <c r="F45" s="12"/>
      <c r="G45" s="12">
        <f>SUM(G19:G44)</f>
        <v>0</v>
      </c>
      <c r="H45" s="12">
        <f>SUM(H19:H44)</f>
        <v>0</v>
      </c>
    </row>
    <row r="46" spans="1:8" x14ac:dyDescent="0.35">
      <c r="A46" s="22" t="s">
        <v>65</v>
      </c>
      <c r="B46" s="22"/>
      <c r="C46" s="22"/>
      <c r="D46" s="22"/>
      <c r="E46" s="22"/>
      <c r="F46" s="22"/>
      <c r="G46" s="22"/>
      <c r="H46" s="13">
        <f>$G$15</f>
        <v>492871552</v>
      </c>
    </row>
    <row r="47" spans="1:8" x14ac:dyDescent="0.35">
      <c r="A47" s="22" t="s">
        <v>66</v>
      </c>
      <c r="B47" s="22"/>
      <c r="C47" s="22"/>
      <c r="D47" s="22"/>
      <c r="E47" s="22"/>
      <c r="F47" s="22"/>
      <c r="G47" s="22"/>
      <c r="H47" s="14" t="str">
        <f>IF(H45=0,"",IF(H45&lt;=H46,"CUMPLE","SUPERA EL TECHO"))</f>
        <v/>
      </c>
    </row>
    <row r="49" spans="1:8" x14ac:dyDescent="0.35">
      <c r="A49" s="25" t="s">
        <v>67</v>
      </c>
      <c r="B49" s="25"/>
      <c r="C49" s="25"/>
      <c r="D49" s="25"/>
      <c r="E49" s="25"/>
      <c r="F49" s="25"/>
      <c r="G49" s="25"/>
      <c r="H49" s="25"/>
    </row>
    <row r="50" spans="1:8" ht="25.5" customHeight="1" x14ac:dyDescent="0.35">
      <c r="A50" s="26" t="s">
        <v>68</v>
      </c>
      <c r="B50" s="26"/>
      <c r="C50" s="26"/>
      <c r="D50" s="26"/>
      <c r="E50" s="26"/>
      <c r="F50" s="26"/>
      <c r="G50" s="26"/>
      <c r="H50" s="26"/>
    </row>
    <row r="51" spans="1:8" ht="25.5" customHeight="1" x14ac:dyDescent="0.35">
      <c r="A51" s="26" t="s">
        <v>69</v>
      </c>
      <c r="B51" s="26"/>
      <c r="C51" s="26"/>
      <c r="D51" s="26"/>
      <c r="E51" s="26"/>
      <c r="F51" s="26"/>
      <c r="G51" s="26"/>
      <c r="H51" s="26"/>
    </row>
    <row r="52" spans="1:8" ht="25.5" customHeight="1" x14ac:dyDescent="0.35">
      <c r="A52" s="26" t="s">
        <v>70</v>
      </c>
      <c r="B52" s="26"/>
      <c r="C52" s="26"/>
      <c r="D52" s="26"/>
      <c r="E52" s="26"/>
      <c r="F52" s="26"/>
      <c r="G52" s="26"/>
      <c r="H52" s="26"/>
    </row>
    <row r="53" spans="1:8" ht="25.5" customHeight="1" x14ac:dyDescent="0.35">
      <c r="A53" s="26" t="s">
        <v>71</v>
      </c>
      <c r="B53" s="26"/>
      <c r="C53" s="26"/>
      <c r="D53" s="26"/>
      <c r="E53" s="26"/>
      <c r="F53" s="26"/>
      <c r="G53" s="26"/>
      <c r="H53" s="26"/>
    </row>
    <row r="56" spans="1:8" x14ac:dyDescent="0.35">
      <c r="B56" s="23" t="s">
        <v>72</v>
      </c>
      <c r="C56" s="23"/>
    </row>
    <row r="57" spans="1:8" x14ac:dyDescent="0.35">
      <c r="B57" s="24" t="s">
        <v>73</v>
      </c>
      <c r="C57" s="24"/>
    </row>
    <row r="58" spans="1:8" x14ac:dyDescent="0.35">
      <c r="B58" s="23" t="s">
        <v>74</v>
      </c>
      <c r="C58" s="23"/>
    </row>
    <row r="59" spans="1:8" x14ac:dyDescent="0.35">
      <c r="B59" s="23" t="s">
        <v>75</v>
      </c>
      <c r="C59" s="23"/>
    </row>
  </sheetData>
  <mergeCells count="26">
    <mergeCell ref="B56:C56"/>
    <mergeCell ref="B57:C57"/>
    <mergeCell ref="B58:C58"/>
    <mergeCell ref="B59:C59"/>
    <mergeCell ref="A49:H49"/>
    <mergeCell ref="A50:H50"/>
    <mergeCell ref="A51:H51"/>
    <mergeCell ref="A52:H52"/>
    <mergeCell ref="A53:H53"/>
    <mergeCell ref="A15:F15"/>
    <mergeCell ref="A16:F16"/>
    <mergeCell ref="A45:D45"/>
    <mergeCell ref="A46:G46"/>
    <mergeCell ref="A47:G47"/>
    <mergeCell ref="A11:B11"/>
    <mergeCell ref="C11:H11"/>
    <mergeCell ref="A12:B12"/>
    <mergeCell ref="C12:H12"/>
    <mergeCell ref="A13:B13"/>
    <mergeCell ref="C13:H13"/>
    <mergeCell ref="A6:H6"/>
    <mergeCell ref="A7:H7"/>
    <mergeCell ref="A9:B9"/>
    <mergeCell ref="C9:H9"/>
    <mergeCell ref="A10:B10"/>
    <mergeCell ref="C10:H10"/>
  </mergeCells>
  <conditionalFormatting sqref="H47">
    <cfRule type="expression" dxfId="1" priority="2">
      <formula>H47="SUPERA EL TECHO"</formula>
    </cfRule>
    <cfRule type="expression" dxfId="0" priority="3">
      <formula>H47="CUMPLE"</formula>
    </cfRule>
  </conditionalFormatting>
  <pageMargins left="0.4" right="0.4" top="0.5" bottom="0.5" header="0.511811023622047" footer="0.511811023622047"/>
  <pageSetup fitToHeight="2" orientation="landscape" horizontalDpi="300" verticalDpi="300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F442F44029D43A0D014C456769E85" ma:contentTypeVersion="13" ma:contentTypeDescription="Crear nuevo documento." ma:contentTypeScope="" ma:versionID="5f2b40b615aa70c64138ef0626bb848a">
  <xsd:schema xmlns:xsd="http://www.w3.org/2001/XMLSchema" xmlns:xs="http://www.w3.org/2001/XMLSchema" xmlns:p="http://schemas.microsoft.com/office/2006/metadata/properties" xmlns:ns2="e8b256cb-7568-4e05-90e3-95965cf51f5c" xmlns:ns3="ee745539-7180-42d6-84ee-be2ee4305f1d" targetNamespace="http://schemas.microsoft.com/office/2006/metadata/properties" ma:root="true" ma:fieldsID="4929cfbb32ea07d7799f94a68e7be986" ns2:_="" ns3:_="">
    <xsd:import namespace="e8b256cb-7568-4e05-90e3-95965cf51f5c"/>
    <xsd:import namespace="ee745539-7180-42d6-84ee-be2ee4305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256cb-7568-4e05-90e3-95965cf51f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28d28c8-2bdc-4845-af13-5230407cd9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745539-7180-42d6-84ee-be2ee4305f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9b9f7b-a06d-4b1a-915f-dd5de05849a8}" ma:internalName="TaxCatchAll" ma:showField="CatchAllData" ma:web="ee745539-7180-42d6-84ee-be2ee4305f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745539-7180-42d6-84ee-be2ee4305f1d" xsi:nil="true"/>
    <lcf76f155ced4ddcb4097134ff3c332f xmlns="e8b256cb-7568-4e05-90e3-95965cf51f5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183437-3117-4C77-A267-71B3337860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256cb-7568-4e05-90e3-95965cf51f5c"/>
    <ds:schemaRef ds:uri="ee745539-7180-42d6-84ee-be2ee4305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252169-A479-4001-8FCE-6D93F0477CAC}">
  <ds:schemaRefs>
    <ds:schemaRef ds:uri="http://schemas.microsoft.com/office/2006/metadata/properties"/>
    <ds:schemaRef ds:uri="http://schemas.microsoft.com/office/infopath/2007/PartnerControls"/>
    <ds:schemaRef ds:uri="ee745539-7180-42d6-84ee-be2ee4305f1d"/>
    <ds:schemaRef ds:uri="e8b256cb-7568-4e05-90e3-95965cf51f5c"/>
  </ds:schemaRefs>
</ds:datastoreItem>
</file>

<file path=customXml/itemProps3.xml><?xml version="1.0" encoding="utf-8"?>
<ds:datastoreItem xmlns:ds="http://schemas.openxmlformats.org/officeDocument/2006/customXml" ds:itemID="{C82DB705-DA0D-4F73-B97B-E64DDC278C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Técnico</vt:lpstr>
      <vt:lpstr>'Anexo Técnico'!Área_de_impresión</vt:lpstr>
      <vt:lpstr>'Anexo Técnico'!Títulos_a_imprimir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Manuela Munera</cp:lastModifiedBy>
  <cp:revision>0</cp:revision>
  <dcterms:created xsi:type="dcterms:W3CDTF">2026-10-14T00:04:31Z</dcterms:created>
  <dcterms:modified xsi:type="dcterms:W3CDTF">2026-10-15T15:14:16Z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0x010100ECEF442F44029D43A0D014C456769E85</vt:lpwstr>
  </property>
  <property fmtid="{D5CDD505-2E9C-101B-9397-08002B2CF9AE}" pid="3" name="MediaServiceImageTags">
    <vt:lpwstr/>
  </property>
</Properties>
</file>